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jeanette/Dropbox/UTG Stævnesektion/Dokumenter/"/>
    </mc:Choice>
  </mc:AlternateContent>
  <xr:revisionPtr revIDLastSave="0" documentId="8_{F71A5406-49AC-DD42-B5F1-13E1689DC9A7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Budget 1 &amp; 2 februar 2020" sheetId="1" r:id="rId1"/>
    <sheet name="Estimat gymnast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F29" i="1" l="1"/>
  <c r="F13" i="1" l="1"/>
  <c r="L21" i="1"/>
  <c r="L29" i="1" l="1"/>
  <c r="L13" i="1"/>
  <c r="E16" i="1" l="1"/>
  <c r="K16" i="1"/>
  <c r="C37" i="1" s="1"/>
  <c r="L30" i="1" l="1"/>
  <c r="L25" i="1"/>
  <c r="L26" i="1"/>
  <c r="L27" i="1"/>
  <c r="L28" i="1"/>
  <c r="L15" i="1"/>
  <c r="L14" i="1"/>
  <c r="C38" i="1" l="1"/>
  <c r="F15" i="1"/>
  <c r="F14" i="1"/>
  <c r="F31" i="1"/>
  <c r="F30" i="1"/>
  <c r="F25" i="1"/>
  <c r="F26" i="1"/>
  <c r="F27" i="1"/>
  <c r="F28" i="1"/>
  <c r="K11" i="1" l="1"/>
  <c r="E11" i="1"/>
  <c r="L22" i="1"/>
  <c r="C39" i="1" s="1"/>
  <c r="L23" i="1"/>
  <c r="L24" i="1"/>
  <c r="F22" i="1"/>
  <c r="F23" i="1"/>
  <c r="F24" i="1"/>
  <c r="F21" i="1"/>
  <c r="K18" i="1"/>
  <c r="C40" i="1" s="1"/>
  <c r="E18" i="1"/>
  <c r="K12" i="1"/>
  <c r="E12" i="1"/>
  <c r="C36" i="1" l="1"/>
  <c r="C41" i="1" s="1"/>
  <c r="L32" i="1"/>
  <c r="F32" i="1"/>
  <c r="E32" i="1"/>
  <c r="K32" i="1"/>
</calcChain>
</file>

<file path=xl/sharedStrings.xml><?xml version="1.0" encoding="utf-8"?>
<sst xmlns="http://schemas.openxmlformats.org/spreadsheetml/2006/main" count="116" uniqueCount="68">
  <si>
    <t>INDTÆGTER</t>
  </si>
  <si>
    <t>UDGIFTER</t>
  </si>
  <si>
    <t>BUDGET</t>
  </si>
  <si>
    <t>REALISERET</t>
  </si>
  <si>
    <t>á kr.</t>
  </si>
  <si>
    <t xml:space="preserve">  </t>
  </si>
  <si>
    <t>Antal</t>
  </si>
  <si>
    <t>Pris</t>
  </si>
  <si>
    <t xml:space="preserve">Deltagergebyr     </t>
  </si>
  <si>
    <t xml:space="preserve">Antal gymnaster               </t>
  </si>
  <si>
    <t>Antal instruktører m.m.</t>
  </si>
  <si>
    <t>Koda/Gramex</t>
  </si>
  <si>
    <t>Afregning foregår til købs/produktionspris</t>
  </si>
  <si>
    <t xml:space="preserve">Morgenmad, antal                              </t>
  </si>
  <si>
    <t xml:space="preserve">Frokost, antal                                      </t>
  </si>
  <si>
    <t xml:space="preserve">Aftensmad, antal                                </t>
  </si>
  <si>
    <t>Aftenarrangement for dommere.</t>
  </si>
  <si>
    <t xml:space="preserve">I alt </t>
  </si>
  <si>
    <t>Papir og adm.udgifter (max. 200 kr. pr. dag)</t>
  </si>
  <si>
    <t>Bogføring</t>
  </si>
  <si>
    <t>Redskaber</t>
  </si>
  <si>
    <t>Kredit</t>
  </si>
  <si>
    <t>Debet</t>
  </si>
  <si>
    <t>Dommere og Officials</t>
  </si>
  <si>
    <t>Kr.</t>
  </si>
  <si>
    <t>Bank</t>
  </si>
  <si>
    <t>Diverse udgifter max. 1000 kr. (efter bilag)</t>
  </si>
  <si>
    <t>STÆVNE BUDGET/REGNSKAB</t>
  </si>
  <si>
    <t>Sundhedsfagligtpersonale max. 2.000 kr./dag</t>
  </si>
  <si>
    <t>Redskaber indb af foreningen 8.500 kr./dag</t>
  </si>
  <si>
    <t>Dommerforplejning under stævnet (dommerborde)</t>
  </si>
  <si>
    <t>Sandwich/Hapsdog/Toast/</t>
  </si>
  <si>
    <t>Vand</t>
  </si>
  <si>
    <t>Øl</t>
  </si>
  <si>
    <t>Kategori</t>
  </si>
  <si>
    <t>Mini Mix</t>
  </si>
  <si>
    <t>Mini Piger</t>
  </si>
  <si>
    <t>Mini Drenge</t>
  </si>
  <si>
    <t>Senior Dame</t>
  </si>
  <si>
    <t>Senior Herre</t>
  </si>
  <si>
    <t>Senior Mix</t>
  </si>
  <si>
    <t>Flexmind indb af foreningen 1.500 kr. / konkurrence</t>
  </si>
  <si>
    <t>TILMELDT VIA FLEXBILLET - 12/1-2019</t>
  </si>
  <si>
    <t>Antal 
Hold</t>
  </si>
  <si>
    <t>Antal 
Gymnaster</t>
  </si>
  <si>
    <t>Gennemsnit</t>
  </si>
  <si>
    <t>Antal 
Instruktører</t>
  </si>
  <si>
    <t>Mini Total</t>
  </si>
  <si>
    <t>Senior Total</t>
  </si>
  <si>
    <t>Samlet Total</t>
  </si>
  <si>
    <t>MINI</t>
  </si>
  <si>
    <t>Kreditkortgebyr fra Flexbillet</t>
  </si>
  <si>
    <t>Madpakker - Sandwich &amp; Kildevand</t>
  </si>
  <si>
    <t>Estimat på antal gymnaster til budget baseret på Region Østdanmark Mini og Senior Mesterrækken 2019</t>
  </si>
  <si>
    <t>Indtægter - hold &amp; gymnaster</t>
  </si>
  <si>
    <t>Indtægter - entre</t>
  </si>
  <si>
    <t>Udgifter - diverse</t>
  </si>
  <si>
    <t>Udgifter - dommere</t>
  </si>
  <si>
    <t>1045 - 40 - 142</t>
  </si>
  <si>
    <t>1045 - 40 - 146</t>
  </si>
  <si>
    <t>1045 - 40 - 792</t>
  </si>
  <si>
    <t>1045 - 40 - 440</t>
  </si>
  <si>
    <t>1045 - 40 - 147</t>
  </si>
  <si>
    <t>Billetsalg i døren</t>
  </si>
  <si>
    <r>
      <t>Arrangement:</t>
    </r>
    <r>
      <rPr>
        <sz val="11"/>
        <rFont val="Times New Roman"/>
        <family val="1"/>
      </rPr>
      <t xml:space="preserve">  </t>
    </r>
  </si>
  <si>
    <t xml:space="preserve">Dato: </t>
  </si>
  <si>
    <t xml:space="preserve">Sted: </t>
  </si>
  <si>
    <t xml:space="preserve">Forening: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</si>
</sst>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_-* #,##0.00\ _k_r_._-;\-* #,##0.00\ _k_r_._-;_-* &quot;-&quot;??\ _k_r_._-;_-@_-"/>
  </numFmts>
  <fonts count="14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3" xfId="0" applyFont="1" applyBorder="1"/>
    <xf numFmtId="0" fontId="6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right"/>
    </xf>
    <xf numFmtId="0" fontId="1" fillId="6" borderId="0" xfId="0" applyFont="1" applyFill="1" applyAlignment="1"/>
    <xf numFmtId="0" fontId="1" fillId="6" borderId="0" xfId="0" applyFont="1" applyFill="1" applyAlignment="1">
      <alignment wrapText="1"/>
    </xf>
    <xf numFmtId="0" fontId="5" fillId="6" borderId="0" xfId="0" applyFont="1" applyFill="1" applyAlignment="1">
      <alignment horizontal="centerContinuous"/>
    </xf>
    <xf numFmtId="0" fontId="4" fillId="6" borderId="0" xfId="0" applyFont="1" applyFill="1" applyAlignment="1">
      <alignment horizontal="centerContinuous"/>
    </xf>
    <xf numFmtId="0" fontId="1" fillId="6" borderId="0" xfId="0" applyFont="1" applyFill="1" applyBorder="1"/>
    <xf numFmtId="0" fontId="1" fillId="3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1" fillId="0" borderId="25" xfId="1" applyNumberFormat="1" applyFont="1" applyFill="1" applyBorder="1" applyAlignment="1">
      <alignment horizontal="center" vertical="center" wrapText="1"/>
    </xf>
    <xf numFmtId="165" fontId="1" fillId="0" borderId="27" xfId="1" applyNumberFormat="1" applyFont="1" applyFill="1" applyBorder="1" applyAlignment="1">
      <alignment horizontal="center" vertical="center" wrapText="1"/>
    </xf>
    <xf numFmtId="165" fontId="1" fillId="0" borderId="27" xfId="1" applyNumberFormat="1" applyFont="1" applyFill="1" applyBorder="1" applyAlignment="1">
      <alignment horizontal="center" vertical="center"/>
    </xf>
    <xf numFmtId="0" fontId="10" fillId="0" borderId="40" xfId="0" applyFont="1" applyBorder="1"/>
    <xf numFmtId="0" fontId="1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5" fontId="0" fillId="0" borderId="0" xfId="1" applyNumberFormat="1" applyFont="1"/>
    <xf numFmtId="165" fontId="10" fillId="0" borderId="40" xfId="1" applyNumberFormat="1" applyFont="1" applyBorder="1"/>
    <xf numFmtId="0" fontId="10" fillId="7" borderId="0" xfId="0" applyFont="1" applyFill="1" applyAlignment="1">
      <alignment vertical="center" wrapText="1"/>
    </xf>
    <xf numFmtId="0" fontId="11" fillId="0" borderId="15" xfId="0" applyFont="1" applyBorder="1"/>
    <xf numFmtId="165" fontId="11" fillId="0" borderId="15" xfId="1" applyNumberFormat="1" applyFont="1" applyBorder="1"/>
    <xf numFmtId="0" fontId="0" fillId="0" borderId="0" xfId="0" applyAlignment="1"/>
    <xf numFmtId="165" fontId="3" fillId="3" borderId="41" xfId="1" applyNumberFormat="1" applyFont="1" applyFill="1" applyBorder="1" applyAlignment="1">
      <alignment horizontal="center" vertical="center"/>
    </xf>
    <xf numFmtId="165" fontId="3" fillId="3" borderId="25" xfId="1" applyNumberFormat="1" applyFont="1" applyFill="1" applyBorder="1" applyAlignment="1">
      <alignment horizontal="center" vertical="center"/>
    </xf>
    <xf numFmtId="165" fontId="1" fillId="0" borderId="25" xfId="1" applyNumberFormat="1" applyFont="1" applyFill="1" applyBorder="1" applyAlignment="1">
      <alignment horizontal="center" vertical="center"/>
    </xf>
    <xf numFmtId="165" fontId="1" fillId="0" borderId="36" xfId="1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7" fillId="10" borderId="0" xfId="0" applyFont="1" applyFill="1"/>
    <xf numFmtId="0" fontId="7" fillId="10" borderId="0" xfId="0" applyFont="1" applyFill="1" applyAlignment="1"/>
    <xf numFmtId="165" fontId="1" fillId="0" borderId="36" xfId="1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164" fontId="1" fillId="3" borderId="13" xfId="1" applyFont="1" applyFill="1" applyBorder="1" applyAlignment="1">
      <alignment horizontal="center" vertical="center"/>
    </xf>
    <xf numFmtId="164" fontId="1" fillId="3" borderId="23" xfId="1" applyFont="1" applyFill="1" applyBorder="1" applyAlignment="1">
      <alignment horizontal="center" vertical="center"/>
    </xf>
    <xf numFmtId="164" fontId="1" fillId="0" borderId="9" xfId="1" applyFont="1" applyBorder="1" applyAlignment="1">
      <alignment horizontal="center" vertical="center"/>
    </xf>
    <xf numFmtId="164" fontId="1" fillId="3" borderId="44" xfId="1" applyFont="1" applyFill="1" applyBorder="1" applyAlignment="1">
      <alignment horizontal="center" vertical="center"/>
    </xf>
    <xf numFmtId="164" fontId="1" fillId="0" borderId="45" xfId="1" applyFont="1" applyBorder="1" applyAlignment="1">
      <alignment horizontal="center" vertical="center"/>
    </xf>
    <xf numFmtId="164" fontId="1" fillId="3" borderId="8" xfId="1" applyFont="1" applyFill="1" applyBorder="1" applyAlignment="1">
      <alignment horizontal="center" vertical="center"/>
    </xf>
    <xf numFmtId="164" fontId="1" fillId="0" borderId="8" xfId="1" applyFont="1" applyBorder="1" applyAlignment="1">
      <alignment horizontal="center" vertical="center"/>
    </xf>
    <xf numFmtId="164" fontId="1" fillId="3" borderId="9" xfId="1" applyFont="1" applyFill="1" applyBorder="1" applyAlignment="1">
      <alignment horizontal="center" vertical="center"/>
    </xf>
    <xf numFmtId="164" fontId="1" fillId="3" borderId="19" xfId="1" applyFont="1" applyFill="1" applyBorder="1" applyAlignment="1">
      <alignment horizontal="center" vertical="center"/>
    </xf>
    <xf numFmtId="164" fontId="1" fillId="3" borderId="20" xfId="1" applyFont="1" applyFill="1" applyBorder="1" applyAlignment="1">
      <alignment horizontal="center" vertical="center"/>
    </xf>
    <xf numFmtId="164" fontId="1" fillId="3" borderId="26" xfId="1" applyFont="1" applyFill="1" applyBorder="1" applyAlignment="1">
      <alignment horizontal="center" vertical="center"/>
    </xf>
    <xf numFmtId="164" fontId="1" fillId="0" borderId="26" xfId="1" applyFont="1" applyBorder="1" applyAlignment="1">
      <alignment horizontal="center" vertical="center"/>
    </xf>
    <xf numFmtId="164" fontId="1" fillId="3" borderId="21" xfId="1" applyFont="1" applyFill="1" applyBorder="1" applyAlignment="1">
      <alignment horizontal="center" vertical="center"/>
    </xf>
    <xf numFmtId="164" fontId="1" fillId="3" borderId="4" xfId="1" applyFont="1" applyFill="1" applyBorder="1" applyAlignment="1">
      <alignment horizontal="center" vertical="center"/>
    </xf>
    <xf numFmtId="164" fontId="1" fillId="0" borderId="13" xfId="1" applyFont="1" applyBorder="1" applyAlignment="1">
      <alignment horizontal="center" vertical="center"/>
    </xf>
    <xf numFmtId="164" fontId="1" fillId="0" borderId="23" xfId="1" applyFont="1" applyBorder="1" applyAlignment="1">
      <alignment horizontal="center" vertical="center"/>
    </xf>
    <xf numFmtId="164" fontId="1" fillId="3" borderId="24" xfId="1" applyFont="1" applyFill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164" fontId="1" fillId="6" borderId="0" xfId="1" applyFont="1" applyFill="1" applyBorder="1"/>
    <xf numFmtId="164" fontId="1" fillId="0" borderId="13" xfId="1" applyFont="1" applyBorder="1" applyAlignment="1">
      <alignment horizontal="center" vertical="center" wrapText="1"/>
    </xf>
    <xf numFmtId="164" fontId="1" fillId="0" borderId="23" xfId="1" applyFont="1" applyBorder="1" applyAlignment="1">
      <alignment horizontal="center" vertical="center" wrapText="1"/>
    </xf>
    <xf numFmtId="164" fontId="1" fillId="0" borderId="8" xfId="1" applyFont="1" applyBorder="1" applyAlignment="1">
      <alignment horizontal="center" vertical="center" wrapText="1"/>
    </xf>
    <xf numFmtId="164" fontId="1" fillId="3" borderId="42" xfId="1" applyFont="1" applyFill="1" applyBorder="1" applyAlignment="1">
      <alignment horizontal="center" vertical="center"/>
    </xf>
    <xf numFmtId="164" fontId="1" fillId="3" borderId="1" xfId="1" applyFont="1" applyFill="1" applyBorder="1" applyAlignment="1">
      <alignment horizontal="center" vertical="center"/>
    </xf>
    <xf numFmtId="164" fontId="1" fillId="3" borderId="29" xfId="1" applyFont="1" applyFill="1" applyBorder="1" applyAlignment="1">
      <alignment horizontal="center" vertical="center"/>
    </xf>
    <xf numFmtId="164" fontId="1" fillId="3" borderId="14" xfId="1" applyFont="1" applyFill="1" applyBorder="1" applyAlignment="1">
      <alignment horizontal="center" vertical="center"/>
    </xf>
    <xf numFmtId="164" fontId="1" fillId="0" borderId="14" xfId="1" applyFont="1" applyBorder="1" applyAlignment="1">
      <alignment horizontal="center" vertical="center"/>
    </xf>
    <xf numFmtId="164" fontId="1" fillId="0" borderId="30" xfId="1" applyFont="1" applyBorder="1" applyAlignment="1">
      <alignment horizontal="center" vertical="center"/>
    </xf>
    <xf numFmtId="164" fontId="1" fillId="0" borderId="28" xfId="1" applyFont="1" applyBorder="1" applyAlignment="1">
      <alignment horizontal="center" vertical="center"/>
    </xf>
    <xf numFmtId="165" fontId="1" fillId="0" borderId="13" xfId="1" applyNumberFormat="1" applyFont="1" applyFill="1" applyBorder="1" applyAlignment="1">
      <alignment horizontal="center" vertical="center" wrapText="1"/>
    </xf>
    <xf numFmtId="165" fontId="1" fillId="0" borderId="23" xfId="1" applyNumberFormat="1" applyFont="1" applyFill="1" applyBorder="1" applyAlignment="1">
      <alignment horizontal="center" vertical="center" wrapText="1"/>
    </xf>
    <xf numFmtId="164" fontId="1" fillId="0" borderId="8" xfId="1" applyFont="1" applyFill="1" applyBorder="1" applyAlignment="1">
      <alignment horizontal="center" vertical="center" wrapText="1"/>
    </xf>
    <xf numFmtId="166" fontId="1" fillId="0" borderId="27" xfId="1" applyNumberFormat="1" applyFont="1" applyFill="1" applyBorder="1" applyAlignment="1">
      <alignment horizontal="center" vertical="center"/>
    </xf>
    <xf numFmtId="167" fontId="1" fillId="6" borderId="0" xfId="0" applyNumberFormat="1" applyFont="1" applyFill="1"/>
    <xf numFmtId="0" fontId="1" fillId="0" borderId="13" xfId="0" applyFont="1" applyBorder="1" applyAlignment="1">
      <alignment horizontal="center"/>
    </xf>
    <xf numFmtId="0" fontId="13" fillId="6" borderId="0" xfId="0" applyFont="1" applyFill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8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56444</xdr:rowOff>
    </xdr:from>
    <xdr:to>
      <xdr:col>11</xdr:col>
      <xdr:colOff>881236</xdr:colOff>
      <xdr:row>2</xdr:row>
      <xdr:rowOff>159619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888" y="56444"/>
          <a:ext cx="1829504" cy="564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Normal="100" workbookViewId="0">
      <selection activeCell="B60" sqref="B60"/>
    </sheetView>
  </sheetViews>
  <sheetFormatPr baseColWidth="10" defaultColWidth="9.1640625" defaultRowHeight="13" x14ac:dyDescent="0.15"/>
  <cols>
    <col min="1" max="1" width="51.83203125" style="19" customWidth="1"/>
    <col min="2" max="2" width="10.1640625" style="19" bestFit="1" customWidth="1"/>
    <col min="3" max="3" width="9.33203125" style="19" bestFit="1" customWidth="1"/>
    <col min="4" max="4" width="9.83203125" style="19" bestFit="1" customWidth="1"/>
    <col min="5" max="5" width="14.5" style="19" customWidth="1"/>
    <col min="6" max="6" width="12.83203125" style="19" customWidth="1"/>
    <col min="7" max="7" width="1.5" style="19" customWidth="1"/>
    <col min="8" max="8" width="10.5" style="19" bestFit="1" customWidth="1"/>
    <col min="9" max="9" width="5.1640625" style="19" customWidth="1"/>
    <col min="10" max="10" width="9.83203125" style="19" bestFit="1" customWidth="1"/>
    <col min="11" max="11" width="14.5" style="19" customWidth="1"/>
    <col min="12" max="12" width="13.5" style="19" customWidth="1"/>
    <col min="13" max="13" width="10.5" style="19" bestFit="1" customWidth="1"/>
    <col min="14" max="16384" width="9.1640625" style="19"/>
  </cols>
  <sheetData>
    <row r="1" spans="1:12" ht="18.5" customHeight="1" x14ac:dyDescent="0.15">
      <c r="A1" s="59" t="s">
        <v>64</v>
      </c>
      <c r="K1" s="19" t="s">
        <v>5</v>
      </c>
      <c r="L1" s="20"/>
    </row>
    <row r="2" spans="1:12" ht="18.5" customHeight="1" x14ac:dyDescent="0.15">
      <c r="A2" s="60" t="s">
        <v>65</v>
      </c>
      <c r="B2" s="21"/>
      <c r="C2" s="22"/>
      <c r="D2" s="22"/>
      <c r="H2" s="21"/>
      <c r="I2" s="22"/>
      <c r="J2" s="22"/>
      <c r="K2" s="19" t="s">
        <v>5</v>
      </c>
    </row>
    <row r="3" spans="1:12" ht="18.5" customHeight="1" x14ac:dyDescent="0.15">
      <c r="A3" s="59" t="s">
        <v>66</v>
      </c>
      <c r="K3" s="19" t="s">
        <v>5</v>
      </c>
    </row>
    <row r="4" spans="1:12" ht="18.5" customHeight="1" x14ac:dyDescent="0.15">
      <c r="A4" s="59" t="s">
        <v>67</v>
      </c>
      <c r="K4" s="19" t="s">
        <v>5</v>
      </c>
    </row>
    <row r="5" spans="1:12" ht="18" customHeight="1" x14ac:dyDescent="0.15"/>
    <row r="6" spans="1:12" ht="18" x14ac:dyDescent="0.2">
      <c r="A6" s="23" t="s">
        <v>27</v>
      </c>
      <c r="B6" s="23"/>
      <c r="C6" s="23"/>
      <c r="D6" s="23"/>
      <c r="E6" s="24"/>
      <c r="F6" s="24"/>
      <c r="G6" s="24"/>
      <c r="H6" s="23"/>
      <c r="I6" s="23"/>
      <c r="J6" s="23"/>
      <c r="K6" s="24"/>
      <c r="L6" s="24"/>
    </row>
    <row r="7" spans="1:12" ht="14" thickBot="1" x14ac:dyDescent="0.2">
      <c r="G7" s="25"/>
    </row>
    <row r="8" spans="1:12" s="66" customFormat="1" ht="18.5" customHeight="1" thickBot="1" x14ac:dyDescent="0.2">
      <c r="A8" s="119" t="s">
        <v>50</v>
      </c>
      <c r="B8" s="103" t="s">
        <v>2</v>
      </c>
      <c r="C8" s="104"/>
      <c r="D8" s="104"/>
      <c r="E8" s="104"/>
      <c r="F8" s="105"/>
      <c r="G8" s="65"/>
      <c r="H8" s="113" t="s">
        <v>3</v>
      </c>
      <c r="I8" s="114"/>
      <c r="J8" s="114"/>
      <c r="K8" s="114"/>
      <c r="L8" s="115"/>
    </row>
    <row r="9" spans="1:12" ht="17" customHeight="1" thickBot="1" x14ac:dyDescent="0.25">
      <c r="A9" s="120"/>
      <c r="B9" s="37" t="s">
        <v>6</v>
      </c>
      <c r="C9" s="106" t="s">
        <v>7</v>
      </c>
      <c r="D9" s="106"/>
      <c r="E9" s="1" t="s">
        <v>0</v>
      </c>
      <c r="F9" s="38" t="s">
        <v>1</v>
      </c>
      <c r="G9" s="9"/>
      <c r="H9" s="28" t="s">
        <v>6</v>
      </c>
      <c r="I9" s="106" t="s">
        <v>7</v>
      </c>
      <c r="J9" s="106"/>
      <c r="K9" s="1" t="s">
        <v>0</v>
      </c>
      <c r="L9" s="29" t="s">
        <v>1</v>
      </c>
    </row>
    <row r="10" spans="1:12" ht="18" customHeight="1" x14ac:dyDescent="0.15">
      <c r="A10" s="35" t="s">
        <v>8</v>
      </c>
      <c r="B10" s="30"/>
      <c r="C10" s="15"/>
      <c r="D10" s="15"/>
      <c r="E10" s="16"/>
      <c r="F10" s="31"/>
      <c r="G10" s="36"/>
      <c r="H10" s="63"/>
      <c r="I10" s="17"/>
      <c r="J10" s="17"/>
      <c r="K10" s="5"/>
      <c r="L10" s="5"/>
    </row>
    <row r="11" spans="1:12" ht="18" customHeight="1" x14ac:dyDescent="0.15">
      <c r="A11" s="33" t="s">
        <v>9</v>
      </c>
      <c r="B11" s="39"/>
      <c r="C11" s="5" t="s">
        <v>4</v>
      </c>
      <c r="D11" s="86">
        <v>85</v>
      </c>
      <c r="E11" s="81">
        <f>B11*D11</f>
        <v>0</v>
      </c>
      <c r="F11" s="77"/>
      <c r="G11" s="36"/>
      <c r="H11" s="96"/>
      <c r="I11" s="5" t="s">
        <v>4</v>
      </c>
      <c r="J11" s="86">
        <v>85</v>
      </c>
      <c r="K11" s="81">
        <f>H11*J11</f>
        <v>0</v>
      </c>
      <c r="L11" s="67"/>
    </row>
    <row r="12" spans="1:12" ht="18" customHeight="1" thickBot="1" x14ac:dyDescent="0.2">
      <c r="A12" s="57" t="s">
        <v>10</v>
      </c>
      <c r="B12" s="61"/>
      <c r="C12" s="62" t="s">
        <v>4</v>
      </c>
      <c r="D12" s="87">
        <v>85</v>
      </c>
      <c r="E12" s="82">
        <f>B12*D12</f>
        <v>0</v>
      </c>
      <c r="F12" s="89"/>
      <c r="G12" s="36"/>
      <c r="H12" s="97"/>
      <c r="I12" s="62" t="s">
        <v>4</v>
      </c>
      <c r="J12" s="87">
        <v>85</v>
      </c>
      <c r="K12" s="82">
        <f>H12*J12</f>
        <v>0</v>
      </c>
      <c r="L12" s="68"/>
    </row>
    <row r="13" spans="1:12" ht="18" customHeight="1" thickBot="1" x14ac:dyDescent="0.2">
      <c r="A13" s="64" t="s">
        <v>51</v>
      </c>
      <c r="B13" s="41"/>
      <c r="C13" s="41" t="s">
        <v>4</v>
      </c>
      <c r="D13" s="88"/>
      <c r="E13" s="72"/>
      <c r="F13" s="88">
        <f>B13*D13</f>
        <v>0</v>
      </c>
      <c r="G13" s="36"/>
      <c r="H13" s="41"/>
      <c r="I13" s="18" t="s">
        <v>4</v>
      </c>
      <c r="J13" s="98"/>
      <c r="K13" s="72"/>
      <c r="L13" s="69">
        <f>H13*J13</f>
        <v>0</v>
      </c>
    </row>
    <row r="14" spans="1:12" ht="18" customHeight="1" thickBot="1" x14ac:dyDescent="0.2">
      <c r="A14" s="14" t="s">
        <v>11</v>
      </c>
      <c r="B14" s="41"/>
      <c r="C14" s="41" t="s">
        <v>4</v>
      </c>
      <c r="D14" s="73"/>
      <c r="E14" s="90"/>
      <c r="F14" s="73">
        <f>B14*D14</f>
        <v>0</v>
      </c>
      <c r="G14" s="27"/>
      <c r="H14" s="41"/>
      <c r="I14" s="58" t="s">
        <v>4</v>
      </c>
      <c r="J14" s="73"/>
      <c r="K14" s="70"/>
      <c r="L14" s="71">
        <f>H14*J14</f>
        <v>0</v>
      </c>
    </row>
    <row r="15" spans="1:12" ht="18" customHeight="1" thickBot="1" x14ac:dyDescent="0.2">
      <c r="A15" s="8" t="s">
        <v>28</v>
      </c>
      <c r="B15" s="40"/>
      <c r="C15" s="18" t="s">
        <v>4</v>
      </c>
      <c r="D15" s="73">
        <v>2000</v>
      </c>
      <c r="E15" s="72"/>
      <c r="F15" s="69">
        <f>B15*D15</f>
        <v>0</v>
      </c>
      <c r="G15" s="27"/>
      <c r="H15" s="40"/>
      <c r="I15" s="18" t="s">
        <v>4</v>
      </c>
      <c r="J15" s="73">
        <v>2000</v>
      </c>
      <c r="K15" s="72"/>
      <c r="L15" s="69">
        <f>H15*J15</f>
        <v>0</v>
      </c>
    </row>
    <row r="16" spans="1:12" ht="18" customHeight="1" thickBot="1" x14ac:dyDescent="0.2">
      <c r="A16" s="7" t="s">
        <v>41</v>
      </c>
      <c r="B16" s="40">
        <v>1</v>
      </c>
      <c r="C16" s="18" t="s">
        <v>4</v>
      </c>
      <c r="D16" s="73">
        <v>1500</v>
      </c>
      <c r="E16" s="73">
        <f>B16*D16</f>
        <v>1500</v>
      </c>
      <c r="F16" s="91"/>
      <c r="G16" s="27"/>
      <c r="H16" s="40"/>
      <c r="I16" s="18" t="s">
        <v>4</v>
      </c>
      <c r="J16" s="73">
        <v>1500</v>
      </c>
      <c r="K16" s="73">
        <f>H16*J16</f>
        <v>0</v>
      </c>
      <c r="L16" s="74"/>
    </row>
    <row r="17" spans="1:12" ht="18" customHeight="1" thickBot="1" x14ac:dyDescent="0.2">
      <c r="A17" s="7" t="s">
        <v>63</v>
      </c>
      <c r="B17" s="40"/>
      <c r="C17" s="18" t="s">
        <v>4</v>
      </c>
      <c r="D17" s="73"/>
      <c r="E17" s="73">
        <f>B17*D17</f>
        <v>0</v>
      </c>
      <c r="F17" s="91"/>
      <c r="G17" s="27"/>
      <c r="H17" s="40"/>
      <c r="I17" s="18" t="s">
        <v>4</v>
      </c>
      <c r="J17" s="73"/>
      <c r="K17" s="73"/>
      <c r="L17" s="74"/>
    </row>
    <row r="18" spans="1:12" ht="18" customHeight="1" thickBot="1" x14ac:dyDescent="0.2">
      <c r="A18" s="7" t="s">
        <v>29</v>
      </c>
      <c r="B18" s="40">
        <v>2</v>
      </c>
      <c r="C18" s="18" t="s">
        <v>4</v>
      </c>
      <c r="D18" s="73">
        <v>8500</v>
      </c>
      <c r="E18" s="73">
        <f>B18*D18</f>
        <v>17000</v>
      </c>
      <c r="F18" s="74"/>
      <c r="G18" s="27"/>
      <c r="H18" s="40"/>
      <c r="I18" s="18" t="s">
        <v>4</v>
      </c>
      <c r="J18" s="73">
        <v>8500</v>
      </c>
      <c r="K18" s="73">
        <f>H18*J18</f>
        <v>0</v>
      </c>
      <c r="L18" s="74"/>
    </row>
    <row r="19" spans="1:12" ht="18" customHeight="1" x14ac:dyDescent="0.15">
      <c r="A19" s="11" t="s">
        <v>23</v>
      </c>
      <c r="B19" s="53"/>
      <c r="C19" s="43"/>
      <c r="D19" s="83"/>
      <c r="E19" s="83"/>
      <c r="F19" s="91"/>
      <c r="G19" s="27"/>
      <c r="H19" s="44"/>
      <c r="I19" s="45"/>
      <c r="J19" s="75"/>
      <c r="K19" s="75"/>
      <c r="L19" s="76"/>
    </row>
    <row r="20" spans="1:12" ht="18" customHeight="1" x14ac:dyDescent="0.15">
      <c r="A20" s="12" t="s">
        <v>12</v>
      </c>
      <c r="B20" s="54"/>
      <c r="C20" s="26"/>
      <c r="D20" s="67"/>
      <c r="E20" s="67"/>
      <c r="F20" s="92"/>
      <c r="G20" s="27"/>
      <c r="H20" s="46"/>
      <c r="I20" s="26"/>
      <c r="J20" s="67"/>
      <c r="K20" s="67"/>
      <c r="L20" s="77"/>
    </row>
    <row r="21" spans="1:12" ht="18" customHeight="1" x14ac:dyDescent="0.15">
      <c r="A21" s="12" t="s">
        <v>13</v>
      </c>
      <c r="B21" s="55"/>
      <c r="C21" s="5" t="s">
        <v>4</v>
      </c>
      <c r="D21" s="81">
        <v>60</v>
      </c>
      <c r="E21" s="67"/>
      <c r="F21" s="93">
        <f>B21*D21</f>
        <v>0</v>
      </c>
      <c r="G21" s="27"/>
      <c r="H21" s="55"/>
      <c r="I21" s="5" t="s">
        <v>4</v>
      </c>
      <c r="J21" s="81">
        <v>60</v>
      </c>
      <c r="K21" s="67"/>
      <c r="L21" s="78">
        <f>H21*J21</f>
        <v>0</v>
      </c>
    </row>
    <row r="22" spans="1:12" ht="18" customHeight="1" x14ac:dyDescent="0.15">
      <c r="A22" s="12" t="s">
        <v>14</v>
      </c>
      <c r="B22" s="55"/>
      <c r="C22" s="5" t="s">
        <v>4</v>
      </c>
      <c r="D22" s="81">
        <v>85</v>
      </c>
      <c r="E22" s="67"/>
      <c r="F22" s="93">
        <f t="shared" ref="F22:F31" si="0">B22*D22</f>
        <v>0</v>
      </c>
      <c r="G22" s="27"/>
      <c r="H22" s="55"/>
      <c r="I22" s="5" t="s">
        <v>4</v>
      </c>
      <c r="J22" s="81">
        <v>85</v>
      </c>
      <c r="K22" s="67"/>
      <c r="L22" s="78">
        <f t="shared" ref="L22:L30" si="1">H22*J22</f>
        <v>0</v>
      </c>
    </row>
    <row r="23" spans="1:12" ht="18" customHeight="1" x14ac:dyDescent="0.15">
      <c r="A23" s="12" t="s">
        <v>15</v>
      </c>
      <c r="B23" s="55"/>
      <c r="C23" s="5" t="s">
        <v>4</v>
      </c>
      <c r="D23" s="81">
        <v>110</v>
      </c>
      <c r="E23" s="67"/>
      <c r="F23" s="93">
        <f t="shared" si="0"/>
        <v>0</v>
      </c>
      <c r="G23" s="27"/>
      <c r="H23" s="55"/>
      <c r="I23" s="5" t="s">
        <v>4</v>
      </c>
      <c r="J23" s="81">
        <v>110</v>
      </c>
      <c r="K23" s="67"/>
      <c r="L23" s="78">
        <f t="shared" si="1"/>
        <v>0</v>
      </c>
    </row>
    <row r="24" spans="1:12" ht="18" customHeight="1" x14ac:dyDescent="0.15">
      <c r="A24" s="12" t="s">
        <v>16</v>
      </c>
      <c r="B24" s="55"/>
      <c r="C24" s="5" t="s">
        <v>4</v>
      </c>
      <c r="D24" s="81">
        <v>0</v>
      </c>
      <c r="E24" s="67"/>
      <c r="F24" s="93">
        <f t="shared" si="0"/>
        <v>0</v>
      </c>
      <c r="G24" s="27"/>
      <c r="H24" s="55"/>
      <c r="I24" s="5" t="s">
        <v>4</v>
      </c>
      <c r="J24" s="81">
        <v>0</v>
      </c>
      <c r="K24" s="67"/>
      <c r="L24" s="78">
        <f t="shared" si="1"/>
        <v>0</v>
      </c>
    </row>
    <row r="25" spans="1:12" ht="18" customHeight="1" x14ac:dyDescent="0.15">
      <c r="A25" s="12" t="s">
        <v>30</v>
      </c>
      <c r="B25" s="55"/>
      <c r="C25" s="5" t="s">
        <v>4</v>
      </c>
      <c r="D25" s="81">
        <v>100</v>
      </c>
      <c r="E25" s="67"/>
      <c r="F25" s="93">
        <f t="shared" si="0"/>
        <v>0</v>
      </c>
      <c r="G25" s="27"/>
      <c r="H25" s="55"/>
      <c r="I25" s="5" t="s">
        <v>4</v>
      </c>
      <c r="J25" s="81">
        <v>100</v>
      </c>
      <c r="K25" s="67"/>
      <c r="L25" s="78">
        <f t="shared" si="1"/>
        <v>0</v>
      </c>
    </row>
    <row r="26" spans="1:12" ht="18" customHeight="1" x14ac:dyDescent="0.15">
      <c r="A26" s="34" t="s">
        <v>31</v>
      </c>
      <c r="B26" s="56"/>
      <c r="C26" s="5" t="s">
        <v>4</v>
      </c>
      <c r="D26" s="82">
        <v>30</v>
      </c>
      <c r="E26" s="68"/>
      <c r="F26" s="93">
        <f t="shared" si="0"/>
        <v>0</v>
      </c>
      <c r="G26" s="27"/>
      <c r="H26" s="55"/>
      <c r="I26" s="5" t="s">
        <v>4</v>
      </c>
      <c r="J26" s="82">
        <v>30</v>
      </c>
      <c r="K26" s="68"/>
      <c r="L26" s="78">
        <f t="shared" si="1"/>
        <v>0</v>
      </c>
    </row>
    <row r="27" spans="1:12" ht="18" customHeight="1" x14ac:dyDescent="0.15">
      <c r="A27" s="34" t="s">
        <v>32</v>
      </c>
      <c r="B27" s="56"/>
      <c r="C27" s="5" t="s">
        <v>4</v>
      </c>
      <c r="D27" s="82">
        <v>20</v>
      </c>
      <c r="E27" s="68"/>
      <c r="F27" s="93">
        <f t="shared" si="0"/>
        <v>0</v>
      </c>
      <c r="G27" s="27"/>
      <c r="H27" s="55"/>
      <c r="I27" s="5" t="s">
        <v>4</v>
      </c>
      <c r="J27" s="82">
        <v>20</v>
      </c>
      <c r="K27" s="68"/>
      <c r="L27" s="78">
        <f t="shared" si="1"/>
        <v>0</v>
      </c>
    </row>
    <row r="28" spans="1:12" ht="18" customHeight="1" x14ac:dyDescent="0.15">
      <c r="A28" s="34" t="s">
        <v>33</v>
      </c>
      <c r="B28" s="56"/>
      <c r="C28" s="5" t="s">
        <v>4</v>
      </c>
      <c r="D28" s="82">
        <v>25</v>
      </c>
      <c r="E28" s="68"/>
      <c r="F28" s="93">
        <f t="shared" si="0"/>
        <v>0</v>
      </c>
      <c r="G28" s="27"/>
      <c r="H28" s="55"/>
      <c r="I28" s="5" t="s">
        <v>4</v>
      </c>
      <c r="J28" s="82">
        <v>25</v>
      </c>
      <c r="K28" s="68"/>
      <c r="L28" s="78">
        <f t="shared" si="1"/>
        <v>0</v>
      </c>
    </row>
    <row r="29" spans="1:12" ht="18" customHeight="1" thickBot="1" x14ac:dyDescent="0.2">
      <c r="A29" s="13" t="s">
        <v>52</v>
      </c>
      <c r="B29" s="56"/>
      <c r="C29" s="5" t="s">
        <v>4</v>
      </c>
      <c r="D29" s="82">
        <v>55</v>
      </c>
      <c r="E29" s="68"/>
      <c r="F29" s="94">
        <f t="shared" si="0"/>
        <v>0</v>
      </c>
      <c r="G29" s="27"/>
      <c r="H29" s="55"/>
      <c r="I29" s="5" t="s">
        <v>4</v>
      </c>
      <c r="J29" s="82">
        <v>55</v>
      </c>
      <c r="K29" s="79"/>
      <c r="L29" s="78">
        <f t="shared" si="1"/>
        <v>0</v>
      </c>
    </row>
    <row r="30" spans="1:12" ht="18" customHeight="1" thickBot="1" x14ac:dyDescent="0.2">
      <c r="A30" s="10" t="s">
        <v>18</v>
      </c>
      <c r="B30" s="41"/>
      <c r="C30" s="18" t="s">
        <v>4</v>
      </c>
      <c r="D30" s="73">
        <v>200</v>
      </c>
      <c r="E30" s="72"/>
      <c r="F30" s="95">
        <f t="shared" si="0"/>
        <v>0</v>
      </c>
      <c r="G30" s="27"/>
      <c r="H30" s="99"/>
      <c r="I30" s="18" t="s">
        <v>4</v>
      </c>
      <c r="J30" s="73">
        <v>200</v>
      </c>
      <c r="K30" s="80"/>
      <c r="L30" s="69">
        <f t="shared" si="1"/>
        <v>0</v>
      </c>
    </row>
    <row r="31" spans="1:12" ht="18" customHeight="1" thickBot="1" x14ac:dyDescent="0.2">
      <c r="A31" s="8" t="s">
        <v>26</v>
      </c>
      <c r="B31" s="41"/>
      <c r="C31" s="18" t="s">
        <v>4</v>
      </c>
      <c r="D31" s="73">
        <v>1000</v>
      </c>
      <c r="E31" s="72"/>
      <c r="F31" s="95">
        <f t="shared" si="0"/>
        <v>0</v>
      </c>
      <c r="G31" s="27"/>
      <c r="H31" s="41"/>
      <c r="I31" s="18" t="s">
        <v>4</v>
      </c>
      <c r="J31" s="73">
        <v>1000</v>
      </c>
      <c r="K31" s="72"/>
      <c r="L31" s="69"/>
    </row>
    <row r="32" spans="1:12" ht="18" customHeight="1" thickBot="1" x14ac:dyDescent="0.2">
      <c r="A32" s="6" t="s">
        <v>17</v>
      </c>
      <c r="B32" s="107"/>
      <c r="C32" s="108"/>
      <c r="D32" s="109"/>
      <c r="E32" s="84">
        <f>SUM(E11:E31)</f>
        <v>18500</v>
      </c>
      <c r="F32" s="84">
        <f>SUM(F11:F31)</f>
        <v>0</v>
      </c>
      <c r="G32" s="32"/>
      <c r="H32" s="116"/>
      <c r="I32" s="117"/>
      <c r="J32" s="118"/>
      <c r="K32" s="84">
        <f>SUM(K11:K31)</f>
        <v>0</v>
      </c>
      <c r="L32" s="84">
        <f>SUM(L11:L31)</f>
        <v>0</v>
      </c>
    </row>
    <row r="33" spans="1:13" ht="18" customHeight="1" x14ac:dyDescent="0.15">
      <c r="C33" s="25"/>
      <c r="D33" s="25"/>
      <c r="E33" s="85"/>
      <c r="F33" s="85"/>
      <c r="G33" s="25"/>
      <c r="I33" s="25"/>
      <c r="J33" s="25"/>
      <c r="K33" s="85"/>
      <c r="L33" s="85"/>
    </row>
    <row r="34" spans="1:13" ht="18" customHeight="1" x14ac:dyDescent="0.15">
      <c r="K34" s="100"/>
      <c r="L34" s="100"/>
      <c r="M34" s="100"/>
    </row>
    <row r="35" spans="1:13" ht="18" customHeight="1" x14ac:dyDescent="0.15">
      <c r="A35" s="3" t="s">
        <v>19</v>
      </c>
      <c r="B35" s="2"/>
      <c r="C35" s="110" t="s">
        <v>24</v>
      </c>
      <c r="D35" s="110"/>
      <c r="E35" s="4"/>
      <c r="F35" s="4"/>
      <c r="K35" s="102"/>
      <c r="L35" s="102"/>
    </row>
    <row r="36" spans="1:13" ht="18" customHeight="1" x14ac:dyDescent="0.15">
      <c r="A36" s="2" t="s">
        <v>54</v>
      </c>
      <c r="B36" s="2" t="s">
        <v>21</v>
      </c>
      <c r="C36" s="111">
        <f>+K11+K12</f>
        <v>0</v>
      </c>
      <c r="D36" s="112"/>
      <c r="E36" s="4" t="s">
        <v>58</v>
      </c>
      <c r="F36" s="5"/>
      <c r="K36" s="102"/>
      <c r="L36" s="102"/>
    </row>
    <row r="37" spans="1:13" ht="18" customHeight="1" x14ac:dyDescent="0.15">
      <c r="A37" s="2" t="s">
        <v>55</v>
      </c>
      <c r="B37" s="2" t="s">
        <v>21</v>
      </c>
      <c r="C37" s="111">
        <f>+K16</f>
        <v>0</v>
      </c>
      <c r="D37" s="112"/>
      <c r="E37" s="101" t="s">
        <v>59</v>
      </c>
      <c r="F37" s="5"/>
    </row>
    <row r="38" spans="1:13" ht="18" customHeight="1" x14ac:dyDescent="0.15">
      <c r="A38" s="2" t="s">
        <v>56</v>
      </c>
      <c r="B38" s="2" t="s">
        <v>22</v>
      </c>
      <c r="C38" s="111">
        <f>+L13+L14+L15+L30+L31</f>
        <v>0</v>
      </c>
      <c r="D38" s="112"/>
      <c r="E38" s="101" t="s">
        <v>60</v>
      </c>
      <c r="F38" s="5"/>
    </row>
    <row r="39" spans="1:13" ht="18" customHeight="1" x14ac:dyDescent="0.15">
      <c r="A39" s="2" t="s">
        <v>57</v>
      </c>
      <c r="B39" s="2" t="s">
        <v>22</v>
      </c>
      <c r="C39" s="111">
        <f>+L21+L22+L25+L26+L27+L29</f>
        <v>0</v>
      </c>
      <c r="D39" s="112"/>
      <c r="E39" s="101" t="s">
        <v>61</v>
      </c>
      <c r="F39" s="5"/>
    </row>
    <row r="40" spans="1:13" ht="18" customHeight="1" x14ac:dyDescent="0.15">
      <c r="A40" s="2" t="s">
        <v>20</v>
      </c>
      <c r="B40" s="2" t="s">
        <v>21</v>
      </c>
      <c r="C40" s="111">
        <f>+K18</f>
        <v>0</v>
      </c>
      <c r="D40" s="112"/>
      <c r="E40" s="101" t="s">
        <v>62</v>
      </c>
      <c r="F40" s="5"/>
    </row>
    <row r="41" spans="1:13" ht="18" customHeight="1" x14ac:dyDescent="0.15">
      <c r="A41" s="2" t="s">
        <v>25</v>
      </c>
      <c r="B41" s="2" t="s">
        <v>22</v>
      </c>
      <c r="C41" s="111">
        <f>+C36+C37+C40-C38-C39</f>
        <v>0</v>
      </c>
      <c r="D41" s="112"/>
      <c r="E41" s="4">
        <v>8200</v>
      </c>
      <c r="F41" s="2"/>
    </row>
    <row r="42" spans="1:13" ht="18" customHeight="1" x14ac:dyDescent="0.15"/>
  </sheetData>
  <mergeCells count="15">
    <mergeCell ref="A8:A9"/>
    <mergeCell ref="C40:D40"/>
    <mergeCell ref="C41:D41"/>
    <mergeCell ref="C39:D39"/>
    <mergeCell ref="H8:L8"/>
    <mergeCell ref="I9:J9"/>
    <mergeCell ref="C37:D37"/>
    <mergeCell ref="C38:D38"/>
    <mergeCell ref="H32:J32"/>
    <mergeCell ref="K35:L36"/>
    <mergeCell ref="B8:F8"/>
    <mergeCell ref="C9:D9"/>
    <mergeCell ref="B32:D32"/>
    <mergeCell ref="C35:D35"/>
    <mergeCell ref="C36:D36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4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workbookViewId="0">
      <selection activeCell="B3" sqref="B3"/>
    </sheetView>
  </sheetViews>
  <sheetFormatPr baseColWidth="10" defaultColWidth="8.83203125" defaultRowHeight="13" x14ac:dyDescent="0.15"/>
  <cols>
    <col min="2" max="2" width="12.83203125" customWidth="1"/>
    <col min="3" max="3" width="10.83203125" customWidth="1"/>
    <col min="4" max="4" width="16.83203125" customWidth="1"/>
    <col min="5" max="5" width="16.5" customWidth="1"/>
    <col min="6" max="6" width="17.1640625" customWidth="1"/>
    <col min="9" max="9" width="12.5" customWidth="1"/>
    <col min="10" max="10" width="13.1640625" customWidth="1"/>
    <col min="11" max="11" width="12.5" customWidth="1"/>
  </cols>
  <sheetData>
    <row r="1" spans="2:6" x14ac:dyDescent="0.15">
      <c r="B1" s="121" t="s">
        <v>53</v>
      </c>
      <c r="C1" s="121"/>
      <c r="D1" s="121"/>
      <c r="E1" s="121"/>
    </row>
    <row r="2" spans="2:6" x14ac:dyDescent="0.15">
      <c r="B2" s="121"/>
      <c r="C2" s="121"/>
      <c r="D2" s="121"/>
      <c r="E2" s="121"/>
    </row>
    <row r="5" spans="2:6" ht="15" x14ac:dyDescent="0.2">
      <c r="B5" s="122" t="s">
        <v>42</v>
      </c>
      <c r="C5" s="122"/>
      <c r="D5" s="122"/>
      <c r="E5" s="122"/>
      <c r="F5" s="122"/>
    </row>
    <row r="6" spans="2:6" ht="28" x14ac:dyDescent="0.15">
      <c r="B6" s="49" t="s">
        <v>34</v>
      </c>
      <c r="C6" s="49" t="s">
        <v>43</v>
      </c>
      <c r="D6" s="49" t="s">
        <v>44</v>
      </c>
      <c r="E6" s="49" t="s">
        <v>45</v>
      </c>
      <c r="F6" s="49" t="s">
        <v>46</v>
      </c>
    </row>
    <row r="7" spans="2:6" x14ac:dyDescent="0.15">
      <c r="B7" t="s">
        <v>35</v>
      </c>
      <c r="C7" s="47">
        <v>3</v>
      </c>
      <c r="D7" s="47">
        <v>30</v>
      </c>
      <c r="E7" s="47">
        <v>10</v>
      </c>
      <c r="F7" s="47">
        <v>10</v>
      </c>
    </row>
    <row r="8" spans="2:6" x14ac:dyDescent="0.15">
      <c r="B8" t="s">
        <v>36</v>
      </c>
      <c r="C8" s="47">
        <v>57</v>
      </c>
      <c r="D8" s="47">
        <v>558</v>
      </c>
      <c r="E8" s="47">
        <v>9.7894736842105257</v>
      </c>
      <c r="F8" s="47">
        <v>199</v>
      </c>
    </row>
    <row r="9" spans="2:6" x14ac:dyDescent="0.15">
      <c r="B9" t="s">
        <v>37</v>
      </c>
      <c r="C9" s="47">
        <v>16</v>
      </c>
      <c r="D9" s="47">
        <v>148</v>
      </c>
      <c r="E9" s="47">
        <v>9.25</v>
      </c>
      <c r="F9" s="47">
        <v>52</v>
      </c>
    </row>
    <row r="10" spans="2:6" ht="15" x14ac:dyDescent="0.2">
      <c r="B10" s="50" t="s">
        <v>47</v>
      </c>
      <c r="C10" s="51">
        <v>76</v>
      </c>
      <c r="D10" s="51">
        <v>736</v>
      </c>
      <c r="E10" s="51">
        <v>9.6842105263157894</v>
      </c>
      <c r="F10" s="51">
        <v>261</v>
      </c>
    </row>
    <row r="11" spans="2:6" x14ac:dyDescent="0.15">
      <c r="C11" s="47"/>
      <c r="D11" s="47"/>
      <c r="E11" s="47"/>
      <c r="F11" s="47"/>
    </row>
    <row r="12" spans="2:6" x14ac:dyDescent="0.15">
      <c r="B12" t="s">
        <v>38</v>
      </c>
      <c r="C12" s="47">
        <v>4</v>
      </c>
      <c r="D12" s="47">
        <v>47</v>
      </c>
      <c r="E12" s="47">
        <v>11.75</v>
      </c>
      <c r="F12" s="47">
        <v>16</v>
      </c>
    </row>
    <row r="13" spans="2:6" x14ac:dyDescent="0.15">
      <c r="B13" t="s">
        <v>39</v>
      </c>
      <c r="C13" s="47">
        <v>5</v>
      </c>
      <c r="D13" s="47">
        <v>59</v>
      </c>
      <c r="E13" s="47">
        <v>11.8</v>
      </c>
      <c r="F13" s="47">
        <v>13</v>
      </c>
    </row>
    <row r="14" spans="2:6" x14ac:dyDescent="0.15">
      <c r="B14" t="s">
        <v>40</v>
      </c>
      <c r="C14" s="47">
        <v>6</v>
      </c>
      <c r="D14" s="47">
        <v>64</v>
      </c>
      <c r="E14" s="47">
        <v>10.666666666666666</v>
      </c>
      <c r="F14" s="47">
        <v>19</v>
      </c>
    </row>
    <row r="15" spans="2:6" ht="15" x14ac:dyDescent="0.2">
      <c r="B15" s="50" t="s">
        <v>48</v>
      </c>
      <c r="C15" s="51">
        <v>15</v>
      </c>
      <c r="D15" s="51">
        <v>170</v>
      </c>
      <c r="E15" s="51">
        <v>11.333333333333334</v>
      </c>
      <c r="F15" s="51">
        <v>48</v>
      </c>
    </row>
    <row r="16" spans="2:6" x14ac:dyDescent="0.15">
      <c r="C16" s="47"/>
      <c r="D16" s="47"/>
      <c r="E16" s="47"/>
      <c r="F16" s="47"/>
    </row>
    <row r="17" spans="2:6" ht="14" thickBot="1" x14ac:dyDescent="0.2">
      <c r="B17" s="42" t="s">
        <v>49</v>
      </c>
      <c r="C17" s="48">
        <v>91</v>
      </c>
      <c r="D17" s="48">
        <v>906</v>
      </c>
      <c r="E17" s="48">
        <v>9.9560439560439562</v>
      </c>
      <c r="F17" s="48">
        <v>309</v>
      </c>
    </row>
    <row r="18" spans="2:6" ht="14" thickTop="1" x14ac:dyDescent="0.15"/>
    <row r="20" spans="2:6" x14ac:dyDescent="0.15">
      <c r="C20" s="52"/>
      <c r="E20" s="47"/>
      <c r="F20" s="47"/>
    </row>
  </sheetData>
  <mergeCells count="2">
    <mergeCell ref="B1:E2"/>
    <mergeCell ref="B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1 &amp; 2 februar 2020</vt:lpstr>
      <vt:lpstr>Estimat gymnaster</vt:lpstr>
    </vt:vector>
  </TitlesOfParts>
  <Company>Danmarks Gymnastik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Lassen</dc:creator>
  <cp:lastModifiedBy>Jeanette Jensen</cp:lastModifiedBy>
  <cp:lastPrinted>2019-02-01T16:02:08Z</cp:lastPrinted>
  <dcterms:created xsi:type="dcterms:W3CDTF">2000-06-22T11:55:01Z</dcterms:created>
  <dcterms:modified xsi:type="dcterms:W3CDTF">2020-03-29T10:21:56Z</dcterms:modified>
</cp:coreProperties>
</file>